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"/>
    </mc:Choice>
  </mc:AlternateContent>
  <bookViews>
    <workbookView xWindow="0" yWindow="0" windowWidth="28800" windowHeight="11730" tabRatio="708" firstSheet="1" activeTab="1"/>
  </bookViews>
  <sheets>
    <sheet name="План с правками ОЛ" sheetId="18" state="hidden" r:id="rId1"/>
    <sheet name="План " sheetId="19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'План '!$A$10:$N$42</definedName>
    <definedName name="_xlnm._FilterDatabase" localSheetId="3" hidden="1">пример!$A$3:$O$16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'План '!$A$1:$M$44</definedName>
    <definedName name="_xlnm.Print_Area" localSheetId="0">'План с правками ОЛ'!$A$1:$O$32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" i="19" l="1"/>
  <c r="L35" i="19"/>
  <c r="G35" i="19"/>
  <c r="I35" i="19"/>
  <c r="J35" i="19"/>
  <c r="K35" i="19"/>
  <c r="I13" i="19" l="1"/>
  <c r="I12" i="19" s="1"/>
  <c r="G13" i="19"/>
  <c r="G12" i="19" s="1"/>
  <c r="J13" i="19" l="1"/>
  <c r="J12" i="19" s="1"/>
  <c r="L13" i="19" l="1"/>
  <c r="M13" i="19"/>
  <c r="K13" i="19"/>
  <c r="J39" i="19" l="1"/>
  <c r="I39" i="19"/>
  <c r="H39" i="19" l="1"/>
  <c r="M12" i="19" l="1"/>
  <c r="K34" i="19"/>
  <c r="H32" i="19" l="1"/>
  <c r="M40" i="19" l="1"/>
  <c r="M39" i="19" s="1"/>
  <c r="I34" i="19" l="1"/>
  <c r="J34" i="19"/>
  <c r="M34" i="19"/>
  <c r="M11" i="19" s="1"/>
  <c r="L32" i="19" l="1"/>
  <c r="L12" i="19" s="1"/>
  <c r="K32" i="19"/>
  <c r="K12" i="19" s="1"/>
  <c r="G40" i="19"/>
  <c r="G39" i="19" s="1"/>
  <c r="L40" i="19" l="1"/>
  <c r="L39" i="19" s="1"/>
  <c r="K40" i="19"/>
  <c r="K39" i="19" s="1"/>
  <c r="K11" i="19" s="1"/>
  <c r="L34" i="19"/>
  <c r="G34" i="19"/>
  <c r="K26" i="18"/>
  <c r="L26" i="18"/>
  <c r="L11" i="19" l="1"/>
  <c r="L24" i="18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<sst xmlns="http://schemas.openxmlformats.org/spreadsheetml/2006/main" count="621" uniqueCount="199">
  <si>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</si>
  <si>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</si>
  <si>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</si>
  <si>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</si>
  <si>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</si>
  <si>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</si>
  <si>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</si>
  <si>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</si>
  <si>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</si>
  <si>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</si>
  <si>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</si>
  <si>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</si>
  <si>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</si>
  <si>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</si>
  <si>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</si>
  <si>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</si>
  <si>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</si>
  <si>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</si>
  <si>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</si>
  <si>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</si>
  <si>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</si>
  <si>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</si>
  <si>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</si>
  <si>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</si>
  <si>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</si>
  <si>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</si>
  <si>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</si>
  <si>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</si>
  <si>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</si>
  <si>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</si>
  <si>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</si>
  <si>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</si>
  <si>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</si>
  <si>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</si>
  <si>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</si>
  <si>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</si>
  <si>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</si>
  <si>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</si>
  <si>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</si>
  <si>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</si>
  <si>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</si>
  <si>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</si>
  <si>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</si>
  <si>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</si>
  <si>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</si>
  <si>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</si>
  <si>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</si>
  <si>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</si>
  <si>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</si>
  <si>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</si>
  <si>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</si>
  <si>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</si>
  <si>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</si>
  <si>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</si>
  <si>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</si>
  <si>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</si>
  <si>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</si>
  <si>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</si>
  <si>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</si>
  <si>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</si>
  <si>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</si>
  <si>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</si>
  <si>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</si>
  <si>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</si>
  <si>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</si>
  <si>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</si>
  <si>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</si>
  <si>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</si>
  <si>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</si>
  <si>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</si>
  <si>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</si>
  <si>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</si>
  <si>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</si>
  <si>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</si>
  <si>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</si>
  <si>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</si>
  <si>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</si>
  <si>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</si>
  <si>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</si>
  <si>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</si>
  <si>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</si>
  <si>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</si>
  <si>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</si>
  <si>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</si>
  <si>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</si>
  <si>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</si>
  <si>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</si>
  <si>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</si>
  <si>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</si>
  <si>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</si>
  <si>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</si>
  <si>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</si>
  <si>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</si>
  <si>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</si>
  <si>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</si>
  <si>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</si>
  <si>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</si>
  <si>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</si>
  <si>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</si>
  <si>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</si>
  <si>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</si>
  <si>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</si>
  <si>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</si>
  <si>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</si>
  <si>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</si>
  <si>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</si>
  <si>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</si>
  <si>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</si>
  <si>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</si>
  <si>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</si>
  <si>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</si>
  <si>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</si>
  <si>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</si>
  <si>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</si>
  <si>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</si>
  <si>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</si>
  <si>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</si>
  <si>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</si>
  <si>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</si>
  <si>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</si>
  <si>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</si>
  <si>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</si>
  <si>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</si>
  <si>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</si>
  <si>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</si>
  <si>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</si>
  <si>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</si>
  <si>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</si>
  <si>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</si>
  <si>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</si>
  <si>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</si>
  <si>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</si>
  <si>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</si>
  <si>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</si>
  <si>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</si>
  <si>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</si>
  <si>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</si>
  <si>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</si>
  <si>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</si>
  <si>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</si>
  <si>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</si>
  <si>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</si>
  <si>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 xml:space="preserve">2022 год </t>
  </si>
  <si>
    <t>2023 год</t>
  </si>
  <si>
    <t>2022 год</t>
  </si>
  <si>
    <t>1</t>
  </si>
  <si>
    <t>0</t>
  </si>
  <si>
    <t>Подготовка документов территориального планирования, документации по планировке территории</t>
  </si>
  <si>
    <t>декабрь
 2022</t>
  </si>
  <si>
    <t>декабрь 
2022</t>
  </si>
  <si>
    <t>Подготовка документации по планировке территории 
«Проект внесения изменений в проект планировки,
 межевания    (с проведением инвентаризации 
существующей жилой застройки) территории, 
расположенной в границах улиц Макаренко – Карташева –
 Каблукова – Ижорская – Аральская – Славянская в
Октябрьской районе, утвержденный постановлением
главы администрации городского округа
«Город Калининград» от 28.05.2009 № 772»</t>
  </si>
  <si>
    <t xml:space="preserve">Приложение к приказу  </t>
  </si>
  <si>
    <t>2024 год</t>
  </si>
  <si>
    <t xml:space="preserve">2023 год </t>
  </si>
  <si>
    <t>муниципальной программы «Обеспечение градостроительной и архитектурной деятельности в городском округе «Город Калининград» 
на 2022 год и плановый период  2023-2024 гг.»</t>
  </si>
  <si>
    <t>00</t>
  </si>
  <si>
    <t>Всего по Муниципальной программе</t>
  </si>
  <si>
    <t>ноябрь 
2023</t>
  </si>
  <si>
    <t>ноябрь 
2022</t>
  </si>
  <si>
    <t>ноябрь
 2023</t>
  </si>
  <si>
    <t>2000</t>
  </si>
  <si>
    <t>100</t>
  </si>
  <si>
    <t>2100</t>
  </si>
  <si>
    <t>Комплект документации*</t>
  </si>
  <si>
    <t>*   - данные указаны с учетом сопутствующих документов</t>
  </si>
  <si>
    <t>декабрь         2022</t>
  </si>
  <si>
    <t>август
 2022</t>
  </si>
  <si>
    <t>август
2022</t>
  </si>
  <si>
    <t>август 
2022</t>
  </si>
  <si>
    <t>от "____" ____________ 2022 г. № ________</t>
  </si>
  <si>
    <t>Разработка проектов межевания территорий в границах городского округа «Город Калининград»</t>
  </si>
  <si>
    <t>Подготовка проекта межевания территории в границах улиц Тихорецкая – Школьная – Киевская – Великолукская в городе Калининграде</t>
  </si>
  <si>
    <t xml:space="preserve">Разработка проекта планировки территории с проектом межевания в его составе в границах   
 ул. Энергетиков - железной дороги в   г. Калининграде  в целях размещения транспортно-пересадочного узла  
«Юго-восток» </t>
  </si>
  <si>
    <t xml:space="preserve">Подготовка проекта  межевания территории в границах проспект Гвардейский – улиц Театральной – Генерала Галицкого в городе Калининграде 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</si>
  <si>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
в г. Калининграде</t>
  </si>
  <si>
    <t>Оценка рыночной стоимости права на заключение договора о комплексном развитии  территорий в
 г. Калининграде</t>
  </si>
  <si>
    <t>Подготовка проекта внесения изменений в проект
 межевания территории, утвержденный постановлением
 администрации городского округа «Город Калининград»
от 28 октября 2016 года № 1598 «Об утверждении проекта межевания территории в красных линиях
 ул. Тихорецкая – ул. Киевская в г. Калининграде»</t>
  </si>
  <si>
    <t>октябрь
2023</t>
  </si>
  <si>
    <t>октябрь 
2023</t>
  </si>
  <si>
    <t>Выполнение работ по разработке архитектурно-градостроительной концепции «Благоустройство территории ул. Фрунзе в г. Калининграде»</t>
  </si>
  <si>
    <t>ноябрь
2022</t>
  </si>
  <si>
    <t>42160</t>
  </si>
  <si>
    <t>декабрь
 2024</t>
  </si>
  <si>
    <t>сентябрь
 2022</t>
  </si>
  <si>
    <t>Выполнение работ по разработке архитектурно-градостроительной концепции «Благоустройство территории, прилегающей к ручью Гагаринскому по ул. Ю. Гагарина - ул. Малоярославская в г. Калининграде»</t>
  </si>
  <si>
    <t>Комплект документации**</t>
  </si>
  <si>
    <t xml:space="preserve">** - в целях разработки единой градостроительной концепции и дальнейшей реализации мероприятия по благоустройству территории объединены три мероприятия    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</si>
  <si>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«Город Калининград» от 13 апреля 2015 года № 638 «Об утверждении проекта планировки территории с проектом межевания в его составе в границах ул. Н. Карамзина –
 ул. О. Кошевого в Московском районе»
</t>
  </si>
  <si>
    <t>декабрь 
2023</t>
  </si>
  <si>
    <t>Подготовка проекта внесения изменений
в проект межевания территории в составе документации
по планировке территории «Проект  планировки территории с проектом межевания в его составе в границах ул. Державина - ул. Лейт. Катина -   ул. Палубная - 
ул. Бригадная - ул. Воронежская   (мкр. Зеленое) в  
г. Калининграде» от 20.10.2017 № 1543»</t>
  </si>
  <si>
    <t>Подготовка проекта планировки территории с проектом межевания в его составе в границах    ул. А. Суворова (район ул. Немировича-Данченко –  ул. Качалова) 
в городе Калининграде</t>
  </si>
  <si>
    <t>Подготовка проекта внесения изменений в проект
 межевания территории в составе документации
по планировке территории, утвержденной постановлением
администрации городского округа «Город Калининград»
от 04.08.2015 № 1256 «Об утверждении проекта
планировки территории с проектом   межевания в его
составе в границах проспект Победы – ул. Горная – 
ул. Велосипедная дорога –  ул. Радищева в Центральном
 районе» (с изменениями, внесенными постановлением администрации городского округа «Город Калининград» от 26 июня 2019 года № 590)»</t>
  </si>
  <si>
    <t>Подготовка проекта внесения изменений в документацию
 по планировке территории «Проект планировки  территории с проектом межевания в его составе в границах  ул. Парковая аллея -  ул. Онежская - ул. Платова -
 ул. Малая Лесная - ул. Б. Окружная 3-я - железная дорога -  ул. Островского в г. Калининграде» (утверждена 
постановлением администрации городского округа
«Город Калининград» от 13.01.2020 № 14)»</t>
  </si>
  <si>
    <t xml:space="preserve">Внесение изменений в  документацию по планировке территории (проект планировки с проектом межевания в его составе) в границах кадастрового квартала                                                             (ул. Муромская –  ул. Бронницкая – ул. Ангарская – 
 ул. Яхромская) в  г. Калининграде 
</t>
  </si>
  <si>
    <t>Выполнение работ по разработке архитектурно-градостроительной концепции:
- «Благоустройство территории, прилегающей к ручью Литовскому вдоль ул. Юбилейная в г. «Калининграде»;
- «Благоустройство территории в границах 
ул. Ю.Гагарина - ул.Благовещенская - ул. Дачная в
 г. Калининграде»;
- «Благоустройство территории ул. Литовский вал от ул.Фрунзе до ул. Лесопильная, включая территории вдоль ручья Литовского и  пруда Ялтинского в 
г. Калининграде»</t>
  </si>
  <si>
    <t>Подготовка проекта внесения изменений в документацию
 по планировке территории, утвержденную постановлением администрации городского округа 
«Город Калининград» от 24.06.2016 № 919  «Об утверждении проект планировки территории с проектом межевания в его составе в границах пр-кта Московский - ручей Восточный - территория СНТ «Чайка» - ул. Баженова - территория СНТ «Заря» - ул. Ялтинская - эстакада «Восточная»</t>
  </si>
  <si>
    <t xml:space="preserve">Внесение изменений в проект межевания  территории в составе документации  по  планировке территории, утвержденной постановлением администрации городского округа «Город Калининград» от 22.10.2014  № 1659                «Об утверждении проекта планировки с проектом межевания в его составе территории в границах  ул. Суворова –  ул. Железнодорожная – ул. Портовая – 
ул. Ген. Буткова – пр-кт Московский – ул. Горная – железная дорога в Ленинградском и Московском районах» 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</si>
  <si>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районе» в г. Калининграде»  от 30.10.2019
№ 392»</t>
  </si>
  <si>
    <t>Подготовка  проекта внесения изменений в проект
планировки  территории с проектом межевания в его
 составе, утвержденный постановлением администрации
 городского округа «Город Калининград» от 11.11.17 г.
 № 1484 «Об утверждении проекта планировки территории с проектом межевания в его составе в границах ул. Украинская – ул. Согласия – ул. Рассветная –
ул. Горького в Ленинградском районе»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</si>
</sst>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name val="Arial Cyr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18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 wrapText="1"/>
    </xf>
    <xf numFmtId="0" fontId="10" fillId="4" borderId="0" xfId="0" applyFont="1" applyFill="1" applyAlignment="1">
      <alignment wrapText="1"/>
    </xf>
    <xf numFmtId="0" fontId="12" fillId="4" borderId="0" xfId="0" applyFont="1" applyFill="1" applyBorder="1" applyAlignment="1">
      <alignment vertical="center" wrapText="1"/>
    </xf>
    <xf numFmtId="4" fontId="10" fillId="4" borderId="0" xfId="0" applyNumberFormat="1" applyFont="1" applyFill="1" applyAlignment="1">
      <alignment wrapText="1"/>
    </xf>
    <xf numFmtId="0" fontId="10" fillId="4" borderId="0" xfId="0" applyFont="1" applyFill="1" applyBorder="1" applyAlignment="1">
      <alignment wrapText="1"/>
    </xf>
    <xf numFmtId="0" fontId="15" fillId="4" borderId="0" xfId="0" applyFont="1" applyFill="1" applyAlignment="1">
      <alignment vertical="center" wrapText="1"/>
    </xf>
    <xf numFmtId="0" fontId="10" fillId="4" borderId="0" xfId="0" applyFont="1" applyFill="1" applyAlignment="1">
      <alignment horizontal="centerContinuous" vertical="center" wrapText="1"/>
    </xf>
    <xf numFmtId="0" fontId="10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vertical="center" wrapText="1"/>
    </xf>
    <xf numFmtId="0" fontId="16" fillId="4" borderId="0" xfId="0" applyFont="1" applyFill="1" applyAlignment="1">
      <alignment wrapText="1"/>
    </xf>
    <xf numFmtId="0" fontId="16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wrapText="1"/>
    </xf>
    <xf numFmtId="4" fontId="16" fillId="4" borderId="0" xfId="0" applyNumberFormat="1" applyFont="1" applyFill="1" applyAlignment="1">
      <alignment vertical="center" wrapText="1"/>
    </xf>
    <xf numFmtId="0" fontId="16" fillId="4" borderId="0" xfId="0" applyFont="1" applyFill="1" applyBorder="1" applyAlignment="1">
      <alignment horizontal="center" vertical="center" wrapText="1"/>
    </xf>
    <xf numFmtId="4" fontId="16" fillId="4" borderId="0" xfId="0" applyNumberFormat="1" applyFont="1" applyFill="1" applyBorder="1" applyAlignment="1">
      <alignment wrapText="1"/>
    </xf>
    <xf numFmtId="4" fontId="10" fillId="4" borderId="0" xfId="0" applyNumberFormat="1" applyFont="1" applyFill="1" applyBorder="1" applyAlignment="1">
      <alignment wrapText="1"/>
    </xf>
    <xf numFmtId="0" fontId="10" fillId="4" borderId="0" xfId="0" applyFont="1" applyFill="1" applyBorder="1" applyAlignment="1">
      <alignment vertical="center" wrapText="1"/>
    </xf>
    <xf numFmtId="4" fontId="10" fillId="4" borderId="0" xfId="0" applyNumberFormat="1" applyFont="1" applyFill="1" applyAlignment="1">
      <alignment vertical="center" wrapText="1"/>
    </xf>
    <xf numFmtId="0" fontId="20" fillId="4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wrapText="1"/>
    </xf>
    <xf numFmtId="49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vertical="top" wrapText="1"/>
    </xf>
    <xf numFmtId="4" fontId="21" fillId="4" borderId="1" xfId="0" applyNumberFormat="1" applyFont="1" applyFill="1" applyBorder="1" applyAlignment="1">
      <alignment horizontal="center" vertical="center" wrapText="1"/>
    </xf>
    <xf numFmtId="49" fontId="22" fillId="4" borderId="1" xfId="0" applyNumberFormat="1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1" fillId="4" borderId="1" xfId="0" applyNumberFormat="1" applyFont="1" applyFill="1" applyBorder="1" applyAlignment="1">
      <alignment horizontal="center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top" wrapText="1"/>
    </xf>
    <xf numFmtId="165" fontId="21" fillId="4" borderId="1" xfId="0" applyNumberFormat="1" applyFont="1" applyFill="1" applyBorder="1" applyAlignment="1">
      <alignment horizontal="center" vertical="center" wrapText="1"/>
    </xf>
    <xf numFmtId="0" fontId="20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19" fillId="4" borderId="0" xfId="0" applyFont="1" applyFill="1" applyAlignment="1">
      <alignment horizontal="left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06" t="s">
        <v>91</v>
      </c>
      <c r="B4" s="106" t="s">
        <v>4</v>
      </c>
      <c r="C4" s="106" t="s">
        <v>92</v>
      </c>
      <c r="D4" s="29" t="s">
        <v>50</v>
      </c>
      <c r="E4" s="29"/>
      <c r="F4" s="106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06"/>
      <c r="B5" s="106"/>
      <c r="C5" s="106"/>
      <c r="D5" s="36" t="s">
        <v>51</v>
      </c>
      <c r="E5" s="36" t="s">
        <v>52</v>
      </c>
      <c r="F5" s="106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"/>
  <sheetViews>
    <sheetView tabSelected="1" view="pageBreakPreview" topLeftCell="A19" zoomScale="70" zoomScaleNormal="55" zoomScaleSheetLayoutView="70" workbookViewId="0">
      <selection activeCell="G21" sqref="G21"/>
    </sheetView>
  </sheetViews>
  <sheetFormatPr defaultColWidth="8.85546875" defaultRowHeight="15.75" x14ac:dyDescent="0.25"/>
  <cols>
    <col min="1" max="2" width="14.28515625" style="71" customWidth="1"/>
    <col min="3" max="3" width="17.85546875" style="71" customWidth="1"/>
    <col min="4" max="4" width="62.7109375" style="71" customWidth="1"/>
    <col min="5" max="5" width="21.42578125" style="71" customWidth="1"/>
    <col min="6" max="6" width="10.42578125" style="71" customWidth="1"/>
    <col min="7" max="7" width="11.140625" style="71" customWidth="1"/>
    <col min="8" max="8" width="14.28515625" style="71" customWidth="1"/>
    <col min="9" max="9" width="14.42578125" style="71" customWidth="1"/>
    <col min="10" max="10" width="16.7109375" style="71" customWidth="1"/>
    <col min="11" max="11" width="18" style="71" customWidth="1"/>
    <col min="12" max="12" width="14.5703125" style="71" customWidth="1"/>
    <col min="13" max="13" width="12.7109375" style="70" customWidth="1"/>
    <col min="14" max="14" width="17.42578125" style="70" customWidth="1"/>
    <col min="15" max="15" width="14.140625" style="71" customWidth="1"/>
    <col min="16" max="16" width="18" style="72" customWidth="1"/>
    <col min="17" max="17" width="8.85546875" style="71"/>
    <col min="18" max="18" width="15.28515625" style="71" customWidth="1"/>
    <col min="19" max="20" width="8.85546875" style="74"/>
    <col min="21" max="21" width="18.85546875" style="74" customWidth="1"/>
    <col min="22" max="22" width="17" style="74" customWidth="1"/>
    <col min="23" max="23" width="13.140625" style="74" customWidth="1"/>
    <col min="24" max="24" width="12.28515625" style="74" customWidth="1"/>
    <col min="25" max="16384" width="8.85546875" style="71"/>
  </cols>
  <sheetData>
    <row r="1" spans="1:24" ht="39" customHeight="1" x14ac:dyDescent="0.25">
      <c r="J1" s="117" t="s">
        <v>151</v>
      </c>
      <c r="K1" s="109"/>
      <c r="L1" s="109"/>
      <c r="M1" s="109"/>
    </row>
    <row r="2" spans="1:24" ht="45" customHeight="1" x14ac:dyDescent="0.25">
      <c r="A2" s="76"/>
      <c r="B2" s="76"/>
      <c r="C2" s="76"/>
      <c r="D2" s="76"/>
      <c r="E2" s="76"/>
      <c r="F2" s="76"/>
      <c r="G2" s="76"/>
      <c r="H2" s="76"/>
      <c r="I2" s="76"/>
      <c r="J2" s="117" t="s">
        <v>169</v>
      </c>
      <c r="K2" s="117"/>
      <c r="L2" s="117"/>
      <c r="M2" s="117"/>
    </row>
    <row r="3" spans="1:24" ht="32.25" customHeight="1" x14ac:dyDescent="0.25">
      <c r="A3" s="116" t="s">
        <v>90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77"/>
    </row>
    <row r="4" spans="1:24" ht="38.25" customHeight="1" x14ac:dyDescent="0.25">
      <c r="A4" s="116" t="s">
        <v>154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6" spans="1:24" ht="38.25" customHeight="1" x14ac:dyDescent="0.25">
      <c r="A6" s="107" t="s">
        <v>91</v>
      </c>
      <c r="B6" s="107" t="s">
        <v>4</v>
      </c>
      <c r="C6" s="107" t="s">
        <v>50</v>
      </c>
      <c r="D6" s="107" t="s">
        <v>93</v>
      </c>
      <c r="E6" s="88" t="s">
        <v>17</v>
      </c>
      <c r="F6" s="88"/>
      <c r="G6" s="88"/>
      <c r="H6" s="88"/>
      <c r="I6" s="88"/>
      <c r="J6" s="88"/>
      <c r="K6" s="107" t="s">
        <v>140</v>
      </c>
      <c r="L6" s="107"/>
      <c r="M6" s="107"/>
    </row>
    <row r="7" spans="1:24" ht="31.5" customHeight="1" x14ac:dyDescent="0.25">
      <c r="A7" s="107"/>
      <c r="B7" s="107"/>
      <c r="C7" s="107"/>
      <c r="D7" s="107"/>
      <c r="E7" s="107" t="s">
        <v>18</v>
      </c>
      <c r="F7" s="107" t="s">
        <v>95</v>
      </c>
      <c r="G7" s="107" t="s">
        <v>96</v>
      </c>
      <c r="H7" s="107"/>
      <c r="I7" s="107"/>
      <c r="J7" s="107"/>
      <c r="K7" s="107" t="s">
        <v>144</v>
      </c>
      <c r="L7" s="107" t="s">
        <v>143</v>
      </c>
      <c r="M7" s="107" t="s">
        <v>152</v>
      </c>
    </row>
    <row r="8" spans="1:24" ht="31.5" customHeight="1" x14ac:dyDescent="0.25">
      <c r="A8" s="107"/>
      <c r="B8" s="107"/>
      <c r="C8" s="107"/>
      <c r="D8" s="107"/>
      <c r="E8" s="107"/>
      <c r="F8" s="107"/>
      <c r="G8" s="107" t="s">
        <v>142</v>
      </c>
      <c r="H8" s="107"/>
      <c r="I8" s="107" t="s">
        <v>153</v>
      </c>
      <c r="J8" s="107" t="s">
        <v>152</v>
      </c>
      <c r="K8" s="107"/>
      <c r="L8" s="107"/>
      <c r="M8" s="107"/>
    </row>
    <row r="9" spans="1:24" ht="39.75" customHeight="1" x14ac:dyDescent="0.25">
      <c r="A9" s="107"/>
      <c r="B9" s="107"/>
      <c r="C9" s="107"/>
      <c r="D9" s="107"/>
      <c r="E9" s="107"/>
      <c r="F9" s="107"/>
      <c r="G9" s="89"/>
      <c r="H9" s="89" t="s">
        <v>54</v>
      </c>
      <c r="I9" s="107"/>
      <c r="J9" s="107"/>
      <c r="K9" s="107"/>
      <c r="L9" s="107"/>
      <c r="M9" s="107"/>
    </row>
    <row r="10" spans="1:24" ht="16.5" x14ac:dyDescent="0.25">
      <c r="A10" s="90">
        <v>1</v>
      </c>
      <c r="B10" s="90">
        <v>2</v>
      </c>
      <c r="C10" s="90">
        <v>3</v>
      </c>
      <c r="D10" s="90">
        <v>4</v>
      </c>
      <c r="E10" s="90">
        <v>5</v>
      </c>
      <c r="F10" s="90">
        <v>6</v>
      </c>
      <c r="G10" s="90">
        <v>7</v>
      </c>
      <c r="H10" s="90">
        <v>8</v>
      </c>
      <c r="I10" s="90">
        <v>9</v>
      </c>
      <c r="J10" s="90">
        <v>10</v>
      </c>
      <c r="K10" s="90">
        <v>11</v>
      </c>
      <c r="L10" s="90">
        <v>12</v>
      </c>
      <c r="M10" s="90">
        <v>13</v>
      </c>
    </row>
    <row r="11" spans="1:24" s="79" customFormat="1" ht="40.5" customHeight="1" x14ac:dyDescent="0.25">
      <c r="A11" s="91" t="s">
        <v>155</v>
      </c>
      <c r="B11" s="92" t="s">
        <v>97</v>
      </c>
      <c r="C11" s="92" t="s">
        <v>97</v>
      </c>
      <c r="D11" s="93" t="s">
        <v>156</v>
      </c>
      <c r="E11" s="93" t="s">
        <v>124</v>
      </c>
      <c r="F11" s="92" t="s">
        <v>97</v>
      </c>
      <c r="G11" s="92" t="s">
        <v>97</v>
      </c>
      <c r="H11" s="92" t="s">
        <v>97</v>
      </c>
      <c r="I11" s="92" t="s">
        <v>97</v>
      </c>
      <c r="J11" s="92" t="s">
        <v>97</v>
      </c>
      <c r="K11" s="94">
        <f>K13+K32+K34+K39</f>
        <v>14104.490000000002</v>
      </c>
      <c r="L11" s="94">
        <f>L13+L32+L34+L39</f>
        <v>4560.7</v>
      </c>
      <c r="M11" s="94">
        <f>M13+M32+M34+M39</f>
        <v>3068.7</v>
      </c>
      <c r="N11" s="78"/>
      <c r="P11" s="80"/>
      <c r="S11" s="81"/>
      <c r="T11" s="81"/>
      <c r="U11" s="81"/>
      <c r="V11" s="81"/>
      <c r="W11" s="81"/>
      <c r="X11" s="81"/>
    </row>
    <row r="12" spans="1:24" s="79" customFormat="1" ht="40.5" customHeight="1" x14ac:dyDescent="0.25">
      <c r="A12" s="91" t="s">
        <v>58</v>
      </c>
      <c r="B12" s="92"/>
      <c r="C12" s="92" t="s">
        <v>97</v>
      </c>
      <c r="D12" s="93" t="s">
        <v>87</v>
      </c>
      <c r="E12" s="93" t="s">
        <v>124</v>
      </c>
      <c r="F12" s="92" t="s">
        <v>80</v>
      </c>
      <c r="G12" s="92">
        <f>G13+G32</f>
        <v>15</v>
      </c>
      <c r="H12" s="92" t="s">
        <v>97</v>
      </c>
      <c r="I12" s="92">
        <f t="shared" ref="I12" si="0">I13+I32</f>
        <v>7</v>
      </c>
      <c r="J12" s="91">
        <f>J13+J32</f>
        <v>5</v>
      </c>
      <c r="K12" s="94">
        <f>K13+K32</f>
        <v>9249.7900000000009</v>
      </c>
      <c r="L12" s="94">
        <f>L13+L32</f>
        <v>2505</v>
      </c>
      <c r="M12" s="94">
        <f>M13+M32</f>
        <v>1813</v>
      </c>
      <c r="N12" s="78"/>
      <c r="P12" s="80"/>
      <c r="S12" s="81"/>
      <c r="T12" s="81"/>
      <c r="U12" s="81"/>
      <c r="V12" s="81"/>
      <c r="W12" s="81"/>
      <c r="X12" s="81"/>
    </row>
    <row r="13" spans="1:24" s="79" customFormat="1" ht="73.5" customHeight="1" x14ac:dyDescent="0.25">
      <c r="A13" s="91" t="s">
        <v>58</v>
      </c>
      <c r="B13" s="95" t="s">
        <v>181</v>
      </c>
      <c r="C13" s="92" t="s">
        <v>97</v>
      </c>
      <c r="D13" s="96" t="s">
        <v>147</v>
      </c>
      <c r="E13" s="93" t="s">
        <v>163</v>
      </c>
      <c r="F13" s="92" t="s">
        <v>80</v>
      </c>
      <c r="G13" s="97">
        <f>G14+G15+G16+G17+G18+G19+G20+G21+G22+G23+G24+G25+G26+G27+G28+G29+G30+G31</f>
        <v>14</v>
      </c>
      <c r="H13" s="97"/>
      <c r="I13" s="91">
        <f>I14+I15+I16+I17+I18+I19+I20+I21+I22+I23+I24+I25+I26+I27+I28+I29+I30+I31</f>
        <v>6</v>
      </c>
      <c r="J13" s="97">
        <f t="shared" ref="J13" si="1">J14+J15+J16+J17+J18+J19+J20+J21+J22+J23+J24+J25+J26+J27+J28+J29+J30+J31</f>
        <v>4</v>
      </c>
      <c r="K13" s="98">
        <f>K14+K15+K16+K17+K18+K19+K20+K21+K22+K23+K24+K25+K26+K27+K28+K29+K30+K31</f>
        <v>8549.7900000000009</v>
      </c>
      <c r="L13" s="98">
        <f t="shared" ref="L13:M13" si="2">L14+L15+L16+L17+L18+L19+L20+L21+L22+L23+L24+L25+L26+L27+L28+L29+L30+L31</f>
        <v>1805</v>
      </c>
      <c r="M13" s="98">
        <f t="shared" si="2"/>
        <v>1113</v>
      </c>
      <c r="N13" s="82"/>
      <c r="P13" s="83"/>
      <c r="S13" s="81"/>
      <c r="T13" s="81"/>
      <c r="U13" s="81"/>
      <c r="V13" s="84"/>
      <c r="W13" s="81"/>
      <c r="X13" s="81"/>
    </row>
    <row r="14" spans="1:24" ht="156" customHeight="1" x14ac:dyDescent="0.25">
      <c r="A14" s="99" t="s">
        <v>58</v>
      </c>
      <c r="B14" s="95" t="s">
        <v>181</v>
      </c>
      <c r="C14" s="89" t="s">
        <v>141</v>
      </c>
      <c r="D14" s="100" t="s">
        <v>195</v>
      </c>
      <c r="E14" s="100" t="s">
        <v>124</v>
      </c>
      <c r="F14" s="89" t="s">
        <v>80</v>
      </c>
      <c r="G14" s="101">
        <v>1</v>
      </c>
      <c r="H14" s="99" t="s">
        <v>166</v>
      </c>
      <c r="I14" s="99" t="s">
        <v>146</v>
      </c>
      <c r="J14" s="99" t="s">
        <v>146</v>
      </c>
      <c r="K14" s="102">
        <v>650</v>
      </c>
      <c r="L14" s="102">
        <v>0</v>
      </c>
      <c r="M14" s="102">
        <v>0</v>
      </c>
      <c r="T14" s="85"/>
    </row>
    <row r="15" spans="1:24" ht="74.25" customHeight="1" x14ac:dyDescent="0.25">
      <c r="A15" s="99" t="s">
        <v>58</v>
      </c>
      <c r="B15" s="95" t="s">
        <v>181</v>
      </c>
      <c r="C15" s="89" t="s">
        <v>141</v>
      </c>
      <c r="D15" s="100" t="s">
        <v>190</v>
      </c>
      <c r="E15" s="100" t="s">
        <v>124</v>
      </c>
      <c r="F15" s="89" t="s">
        <v>80</v>
      </c>
      <c r="G15" s="101">
        <v>1</v>
      </c>
      <c r="H15" s="99" t="s">
        <v>149</v>
      </c>
      <c r="I15" s="99" t="s">
        <v>146</v>
      </c>
      <c r="J15" s="99" t="s">
        <v>146</v>
      </c>
      <c r="K15" s="102">
        <v>638.25</v>
      </c>
      <c r="L15" s="102">
        <v>0</v>
      </c>
      <c r="M15" s="102">
        <v>0</v>
      </c>
    </row>
    <row r="16" spans="1:24" ht="189" customHeight="1" x14ac:dyDescent="0.25">
      <c r="A16" s="99" t="s">
        <v>58</v>
      </c>
      <c r="B16" s="95" t="s">
        <v>181</v>
      </c>
      <c r="C16" s="89" t="s">
        <v>141</v>
      </c>
      <c r="D16" s="100" t="s">
        <v>191</v>
      </c>
      <c r="E16" s="100" t="s">
        <v>124</v>
      </c>
      <c r="F16" s="89" t="s">
        <v>80</v>
      </c>
      <c r="G16" s="101">
        <v>1</v>
      </c>
      <c r="H16" s="99" t="s">
        <v>168</v>
      </c>
      <c r="I16" s="99" t="s">
        <v>146</v>
      </c>
      <c r="J16" s="99" t="s">
        <v>146</v>
      </c>
      <c r="K16" s="102">
        <v>240</v>
      </c>
      <c r="L16" s="102">
        <v>0</v>
      </c>
      <c r="M16" s="102">
        <v>0</v>
      </c>
      <c r="N16" s="75"/>
      <c r="R16" s="73"/>
    </row>
    <row r="17" spans="1:18" ht="160.5" customHeight="1" x14ac:dyDescent="0.25">
      <c r="A17" s="99" t="s">
        <v>58</v>
      </c>
      <c r="B17" s="95" t="s">
        <v>181</v>
      </c>
      <c r="C17" s="89" t="s">
        <v>141</v>
      </c>
      <c r="D17" s="100" t="s">
        <v>150</v>
      </c>
      <c r="E17" s="100" t="s">
        <v>124</v>
      </c>
      <c r="F17" s="89" t="s">
        <v>80</v>
      </c>
      <c r="G17" s="101">
        <v>1</v>
      </c>
      <c r="H17" s="99" t="s">
        <v>149</v>
      </c>
      <c r="I17" s="99" t="s">
        <v>146</v>
      </c>
      <c r="J17" s="99" t="s">
        <v>146</v>
      </c>
      <c r="K17" s="102">
        <v>165.82</v>
      </c>
      <c r="L17" s="102">
        <v>0</v>
      </c>
      <c r="M17" s="102">
        <v>0</v>
      </c>
      <c r="N17" s="75"/>
      <c r="R17" s="73"/>
    </row>
    <row r="18" spans="1:18" ht="132.75" customHeight="1" x14ac:dyDescent="0.25">
      <c r="A18" s="99" t="s">
        <v>58</v>
      </c>
      <c r="B18" s="95" t="s">
        <v>181</v>
      </c>
      <c r="C18" s="89" t="s">
        <v>141</v>
      </c>
      <c r="D18" s="100" t="s">
        <v>187</v>
      </c>
      <c r="E18" s="100" t="s">
        <v>124</v>
      </c>
      <c r="F18" s="89" t="s">
        <v>80</v>
      </c>
      <c r="G18" s="101">
        <v>1</v>
      </c>
      <c r="H18" s="99" t="s">
        <v>165</v>
      </c>
      <c r="I18" s="99" t="s">
        <v>146</v>
      </c>
      <c r="J18" s="99" t="s">
        <v>146</v>
      </c>
      <c r="K18" s="102">
        <v>290</v>
      </c>
      <c r="L18" s="102">
        <v>0</v>
      </c>
      <c r="M18" s="102">
        <v>0</v>
      </c>
      <c r="R18" s="73"/>
    </row>
    <row r="19" spans="1:18" ht="141.75" customHeight="1" x14ac:dyDescent="0.25">
      <c r="A19" s="99" t="s">
        <v>58</v>
      </c>
      <c r="B19" s="95" t="s">
        <v>181</v>
      </c>
      <c r="C19" s="89" t="s">
        <v>141</v>
      </c>
      <c r="D19" s="100" t="s">
        <v>192</v>
      </c>
      <c r="E19" s="100" t="s">
        <v>124</v>
      </c>
      <c r="F19" s="89" t="s">
        <v>80</v>
      </c>
      <c r="G19" s="101">
        <v>0</v>
      </c>
      <c r="H19" s="99" t="s">
        <v>188</v>
      </c>
      <c r="I19" s="99" t="s">
        <v>145</v>
      </c>
      <c r="J19" s="99" t="s">
        <v>146</v>
      </c>
      <c r="K19" s="102">
        <v>2300</v>
      </c>
      <c r="L19" s="102">
        <v>1005</v>
      </c>
      <c r="M19" s="102">
        <v>0</v>
      </c>
      <c r="N19" s="75"/>
      <c r="R19" s="73"/>
    </row>
    <row r="20" spans="1:18" ht="111" customHeight="1" x14ac:dyDescent="0.25">
      <c r="A20" s="99" t="s">
        <v>58</v>
      </c>
      <c r="B20" s="95" t="s">
        <v>181</v>
      </c>
      <c r="C20" s="89" t="s">
        <v>141</v>
      </c>
      <c r="D20" s="100" t="s">
        <v>176</v>
      </c>
      <c r="E20" s="100" t="s">
        <v>124</v>
      </c>
      <c r="F20" s="89" t="s">
        <v>80</v>
      </c>
      <c r="G20" s="101">
        <v>1</v>
      </c>
      <c r="H20" s="99" t="s">
        <v>167</v>
      </c>
      <c r="I20" s="99" t="s">
        <v>146</v>
      </c>
      <c r="J20" s="99" t="s">
        <v>146</v>
      </c>
      <c r="K20" s="102">
        <v>57.5</v>
      </c>
      <c r="L20" s="102">
        <v>0</v>
      </c>
      <c r="M20" s="102">
        <v>0</v>
      </c>
      <c r="N20" s="75"/>
      <c r="R20" s="73"/>
    </row>
    <row r="21" spans="1:18" ht="137.25" customHeight="1" x14ac:dyDescent="0.25">
      <c r="A21" s="99" t="s">
        <v>58</v>
      </c>
      <c r="B21" s="95" t="s">
        <v>181</v>
      </c>
      <c r="C21" s="89" t="s">
        <v>141</v>
      </c>
      <c r="D21" s="100" t="s">
        <v>198</v>
      </c>
      <c r="E21" s="100" t="s">
        <v>124</v>
      </c>
      <c r="F21" s="89" t="s">
        <v>80</v>
      </c>
      <c r="G21" s="101">
        <v>1</v>
      </c>
      <c r="H21" s="99" t="s">
        <v>183</v>
      </c>
      <c r="I21" s="99" t="s">
        <v>146</v>
      </c>
      <c r="J21" s="99" t="s">
        <v>146</v>
      </c>
      <c r="K21" s="102">
        <v>82.5</v>
      </c>
      <c r="L21" s="102">
        <v>0</v>
      </c>
      <c r="M21" s="102">
        <v>0</v>
      </c>
      <c r="N21" s="75"/>
      <c r="R21" s="73"/>
    </row>
    <row r="22" spans="1:18" ht="105.75" customHeight="1" x14ac:dyDescent="0.25">
      <c r="A22" s="99" t="s">
        <v>58</v>
      </c>
      <c r="B22" s="95" t="s">
        <v>181</v>
      </c>
      <c r="C22" s="89" t="s">
        <v>141</v>
      </c>
      <c r="D22" s="100" t="s">
        <v>193</v>
      </c>
      <c r="E22" s="100" t="s">
        <v>124</v>
      </c>
      <c r="F22" s="89" t="s">
        <v>80</v>
      </c>
      <c r="G22" s="101">
        <v>0</v>
      </c>
      <c r="H22" s="99" t="s">
        <v>182</v>
      </c>
      <c r="I22" s="99" t="s">
        <v>146</v>
      </c>
      <c r="J22" s="99" t="s">
        <v>145</v>
      </c>
      <c r="K22" s="102">
        <v>0</v>
      </c>
      <c r="L22" s="102">
        <v>0</v>
      </c>
      <c r="M22" s="102">
        <v>313</v>
      </c>
      <c r="N22" s="75"/>
      <c r="R22" s="73"/>
    </row>
    <row r="23" spans="1:18" ht="166.5" customHeight="1" x14ac:dyDescent="0.25">
      <c r="A23" s="99" t="s">
        <v>58</v>
      </c>
      <c r="B23" s="95" t="s">
        <v>181</v>
      </c>
      <c r="C23" s="89" t="s">
        <v>141</v>
      </c>
      <c r="D23" s="100" t="s">
        <v>196</v>
      </c>
      <c r="E23" s="100" t="s">
        <v>124</v>
      </c>
      <c r="F23" s="89" t="s">
        <v>80</v>
      </c>
      <c r="G23" s="101">
        <v>1</v>
      </c>
      <c r="H23" s="99" t="s">
        <v>149</v>
      </c>
      <c r="I23" s="99" t="s">
        <v>146</v>
      </c>
      <c r="J23" s="99" t="s">
        <v>146</v>
      </c>
      <c r="K23" s="102">
        <v>400</v>
      </c>
      <c r="L23" s="102">
        <v>0</v>
      </c>
      <c r="M23" s="102">
        <v>0</v>
      </c>
      <c r="N23" s="75"/>
      <c r="R23" s="73"/>
    </row>
    <row r="24" spans="1:18" ht="64.5" customHeight="1" x14ac:dyDescent="0.25">
      <c r="A24" s="99" t="s">
        <v>58</v>
      </c>
      <c r="B24" s="95" t="s">
        <v>181</v>
      </c>
      <c r="C24" s="89" t="s">
        <v>141</v>
      </c>
      <c r="D24" s="100" t="s">
        <v>173</v>
      </c>
      <c r="E24" s="100" t="s">
        <v>124</v>
      </c>
      <c r="F24" s="89" t="s">
        <v>80</v>
      </c>
      <c r="G24" s="101">
        <v>1</v>
      </c>
      <c r="H24" s="99" t="s">
        <v>149</v>
      </c>
      <c r="I24" s="99" t="s">
        <v>146</v>
      </c>
      <c r="J24" s="99" t="s">
        <v>146</v>
      </c>
      <c r="K24" s="102">
        <v>200</v>
      </c>
      <c r="L24" s="102">
        <v>0</v>
      </c>
      <c r="M24" s="102">
        <v>0</v>
      </c>
      <c r="R24" s="73"/>
    </row>
    <row r="25" spans="1:18" ht="133.5" customHeight="1" x14ac:dyDescent="0.25">
      <c r="A25" s="99" t="s">
        <v>58</v>
      </c>
      <c r="B25" s="95" t="s">
        <v>181</v>
      </c>
      <c r="C25" s="89" t="s">
        <v>141</v>
      </c>
      <c r="D25" s="100" t="s">
        <v>189</v>
      </c>
      <c r="E25" s="100" t="s">
        <v>124</v>
      </c>
      <c r="F25" s="89" t="s">
        <v>80</v>
      </c>
      <c r="G25" s="101">
        <v>1</v>
      </c>
      <c r="H25" s="99" t="s">
        <v>158</v>
      </c>
      <c r="I25" s="99" t="s">
        <v>146</v>
      </c>
      <c r="J25" s="99" t="s">
        <v>146</v>
      </c>
      <c r="K25" s="102">
        <v>407.95</v>
      </c>
      <c r="L25" s="102">
        <v>0</v>
      </c>
      <c r="M25" s="102">
        <v>0</v>
      </c>
      <c r="R25" s="73"/>
    </row>
    <row r="26" spans="1:18" ht="100.5" customHeight="1" x14ac:dyDescent="0.25">
      <c r="A26" s="99" t="s">
        <v>58</v>
      </c>
      <c r="B26" s="95" t="s">
        <v>181</v>
      </c>
      <c r="C26" s="89" t="s">
        <v>141</v>
      </c>
      <c r="D26" s="100" t="s">
        <v>172</v>
      </c>
      <c r="E26" s="100" t="s">
        <v>124</v>
      </c>
      <c r="F26" s="89" t="s">
        <v>80</v>
      </c>
      <c r="G26" s="101">
        <v>1</v>
      </c>
      <c r="H26" s="99" t="s">
        <v>180</v>
      </c>
      <c r="I26" s="99" t="s">
        <v>146</v>
      </c>
      <c r="J26" s="99" t="s">
        <v>146</v>
      </c>
      <c r="K26" s="102">
        <v>1221.9000000000001</v>
      </c>
      <c r="L26" s="102">
        <v>0</v>
      </c>
      <c r="M26" s="102">
        <v>0</v>
      </c>
      <c r="R26" s="73"/>
    </row>
    <row r="27" spans="1:18" ht="100.5" customHeight="1" x14ac:dyDescent="0.25">
      <c r="A27" s="99" t="s">
        <v>58</v>
      </c>
      <c r="B27" s="95" t="s">
        <v>181</v>
      </c>
      <c r="C27" s="89" t="s">
        <v>141</v>
      </c>
      <c r="D27" s="100" t="s">
        <v>197</v>
      </c>
      <c r="E27" s="100" t="s">
        <v>124</v>
      </c>
      <c r="F27" s="89" t="s">
        <v>80</v>
      </c>
      <c r="G27" s="101">
        <v>0</v>
      </c>
      <c r="H27" s="99" t="s">
        <v>177</v>
      </c>
      <c r="I27" s="99" t="s">
        <v>145</v>
      </c>
      <c r="J27" s="99" t="s">
        <v>146</v>
      </c>
      <c r="K27" s="102">
        <v>500</v>
      </c>
      <c r="L27" s="102">
        <v>500</v>
      </c>
      <c r="M27" s="102">
        <v>0</v>
      </c>
      <c r="R27" s="73"/>
    </row>
    <row r="28" spans="1:18" ht="64.5" customHeight="1" x14ac:dyDescent="0.25">
      <c r="A28" s="99" t="s">
        <v>58</v>
      </c>
      <c r="B28" s="95" t="s">
        <v>181</v>
      </c>
      <c r="C28" s="89" t="s">
        <v>141</v>
      </c>
      <c r="D28" s="100" t="s">
        <v>171</v>
      </c>
      <c r="E28" s="100" t="s">
        <v>124</v>
      </c>
      <c r="F28" s="89" t="s">
        <v>80</v>
      </c>
      <c r="G28" s="101">
        <v>0</v>
      </c>
      <c r="H28" s="99" t="s">
        <v>178</v>
      </c>
      <c r="I28" s="99" t="s">
        <v>145</v>
      </c>
      <c r="J28" s="99" t="s">
        <v>146</v>
      </c>
      <c r="K28" s="102">
        <v>300</v>
      </c>
      <c r="L28" s="102">
        <v>100</v>
      </c>
      <c r="M28" s="102">
        <v>0</v>
      </c>
      <c r="R28" s="73"/>
    </row>
    <row r="29" spans="1:18" ht="64.5" customHeight="1" x14ac:dyDescent="0.25">
      <c r="A29" s="99" t="s">
        <v>58</v>
      </c>
      <c r="B29" s="95" t="s">
        <v>181</v>
      </c>
      <c r="C29" s="89" t="s">
        <v>141</v>
      </c>
      <c r="D29" s="100" t="s">
        <v>170</v>
      </c>
      <c r="E29" s="100" t="s">
        <v>124</v>
      </c>
      <c r="F29" s="89" t="s">
        <v>80</v>
      </c>
      <c r="G29" s="101">
        <v>1</v>
      </c>
      <c r="H29" s="99" t="s">
        <v>148</v>
      </c>
      <c r="I29" s="99" t="s">
        <v>145</v>
      </c>
      <c r="J29" s="99" t="s">
        <v>145</v>
      </c>
      <c r="K29" s="102">
        <v>895.87</v>
      </c>
      <c r="L29" s="102">
        <v>0</v>
      </c>
      <c r="M29" s="102">
        <v>600</v>
      </c>
      <c r="R29" s="73"/>
    </row>
    <row r="30" spans="1:18" ht="69" customHeight="1" x14ac:dyDescent="0.25">
      <c r="A30" s="99" t="s">
        <v>58</v>
      </c>
      <c r="B30" s="95" t="s">
        <v>181</v>
      </c>
      <c r="C30" s="89" t="s">
        <v>141</v>
      </c>
      <c r="D30" s="100" t="s">
        <v>174</v>
      </c>
      <c r="E30" s="100" t="s">
        <v>124</v>
      </c>
      <c r="F30" s="89" t="s">
        <v>80</v>
      </c>
      <c r="G30" s="101">
        <v>1</v>
      </c>
      <c r="H30" s="99" t="s">
        <v>149</v>
      </c>
      <c r="I30" s="99" t="s">
        <v>145</v>
      </c>
      <c r="J30" s="99" t="s">
        <v>145</v>
      </c>
      <c r="K30" s="102">
        <v>50</v>
      </c>
      <c r="L30" s="102">
        <v>50</v>
      </c>
      <c r="M30" s="102">
        <v>50</v>
      </c>
    </row>
    <row r="31" spans="1:18" ht="50.25" customHeight="1" x14ac:dyDescent="0.25">
      <c r="A31" s="99" t="s">
        <v>58</v>
      </c>
      <c r="B31" s="95" t="s">
        <v>181</v>
      </c>
      <c r="C31" s="89" t="s">
        <v>141</v>
      </c>
      <c r="D31" s="100" t="s">
        <v>175</v>
      </c>
      <c r="E31" s="100" t="s">
        <v>124</v>
      </c>
      <c r="F31" s="89" t="s">
        <v>80</v>
      </c>
      <c r="G31" s="101">
        <v>1</v>
      </c>
      <c r="H31" s="99" t="s">
        <v>149</v>
      </c>
      <c r="I31" s="99" t="s">
        <v>145</v>
      </c>
      <c r="J31" s="99" t="s">
        <v>145</v>
      </c>
      <c r="K31" s="102">
        <v>150</v>
      </c>
      <c r="L31" s="102">
        <v>150</v>
      </c>
      <c r="M31" s="102">
        <v>150</v>
      </c>
      <c r="O31" s="73"/>
      <c r="R31" s="73"/>
    </row>
    <row r="32" spans="1:18" ht="57" customHeight="1" x14ac:dyDescent="0.25">
      <c r="A32" s="91" t="s">
        <v>58</v>
      </c>
      <c r="B32" s="95" t="s">
        <v>181</v>
      </c>
      <c r="C32" s="92" t="s">
        <v>97</v>
      </c>
      <c r="D32" s="103" t="s">
        <v>99</v>
      </c>
      <c r="E32" s="93" t="s">
        <v>137</v>
      </c>
      <c r="F32" s="92" t="s">
        <v>80</v>
      </c>
      <c r="G32" s="92">
        <v>1</v>
      </c>
      <c r="H32" s="104" t="str">
        <f>H33</f>
        <v>декабрь 
2022</v>
      </c>
      <c r="I32" s="99" t="s">
        <v>145</v>
      </c>
      <c r="J32" s="99" t="s">
        <v>145</v>
      </c>
      <c r="K32" s="94">
        <f>K33</f>
        <v>700</v>
      </c>
      <c r="L32" s="94">
        <f t="shared" ref="L32" si="3">L33</f>
        <v>700</v>
      </c>
      <c r="M32" s="94">
        <v>700</v>
      </c>
    </row>
    <row r="33" spans="1:24" ht="62.25" customHeight="1" x14ac:dyDescent="0.25">
      <c r="A33" s="99" t="s">
        <v>58</v>
      </c>
      <c r="B33" s="95" t="s">
        <v>181</v>
      </c>
      <c r="C33" s="89" t="s">
        <v>141</v>
      </c>
      <c r="D33" s="100" t="s">
        <v>126</v>
      </c>
      <c r="E33" s="100" t="s">
        <v>137</v>
      </c>
      <c r="F33" s="89" t="s">
        <v>80</v>
      </c>
      <c r="G33" s="89">
        <v>1</v>
      </c>
      <c r="H33" s="99" t="s">
        <v>149</v>
      </c>
      <c r="I33" s="99" t="s">
        <v>145</v>
      </c>
      <c r="J33" s="99" t="s">
        <v>145</v>
      </c>
      <c r="K33" s="102">
        <v>700</v>
      </c>
      <c r="L33" s="102">
        <v>700</v>
      </c>
      <c r="M33" s="102">
        <v>700</v>
      </c>
    </row>
    <row r="34" spans="1:24" ht="71.25" customHeight="1" x14ac:dyDescent="0.25">
      <c r="A34" s="91" t="s">
        <v>59</v>
      </c>
      <c r="B34" s="95" t="s">
        <v>181</v>
      </c>
      <c r="C34" s="92" t="s">
        <v>97</v>
      </c>
      <c r="D34" s="96" t="s">
        <v>138</v>
      </c>
      <c r="E34" s="93" t="s">
        <v>124</v>
      </c>
      <c r="F34" s="92" t="s">
        <v>80</v>
      </c>
      <c r="G34" s="92">
        <f>G35</f>
        <v>1</v>
      </c>
      <c r="H34" s="99"/>
      <c r="I34" s="97">
        <f t="shared" ref="I34:M34" si="4">I35</f>
        <v>2</v>
      </c>
      <c r="J34" s="97">
        <f t="shared" si="4"/>
        <v>0</v>
      </c>
      <c r="K34" s="98">
        <f t="shared" si="4"/>
        <v>2165</v>
      </c>
      <c r="L34" s="98">
        <f t="shared" si="4"/>
        <v>800</v>
      </c>
      <c r="M34" s="98">
        <f t="shared" si="4"/>
        <v>0</v>
      </c>
    </row>
    <row r="35" spans="1:24" s="78" customFormat="1" ht="72.75" customHeight="1" x14ac:dyDescent="0.2">
      <c r="A35" s="91" t="s">
        <v>59</v>
      </c>
      <c r="B35" s="95" t="s">
        <v>181</v>
      </c>
      <c r="C35" s="92" t="s">
        <v>97</v>
      </c>
      <c r="D35" s="96" t="s">
        <v>138</v>
      </c>
      <c r="E35" s="93" t="s">
        <v>124</v>
      </c>
      <c r="F35" s="92" t="s">
        <v>80</v>
      </c>
      <c r="G35" s="92">
        <f>G36+G37+G38</f>
        <v>1</v>
      </c>
      <c r="H35" s="92"/>
      <c r="I35" s="97">
        <f>I36+I37+I38</f>
        <v>2</v>
      </c>
      <c r="J35" s="97">
        <f>J36+J37+J38</f>
        <v>0</v>
      </c>
      <c r="K35" s="98">
        <f>K36+K37+K38</f>
        <v>2165</v>
      </c>
      <c r="L35" s="98">
        <f>L36+L37+L38</f>
        <v>800</v>
      </c>
      <c r="M35" s="98">
        <f>M36+M37+M38</f>
        <v>0</v>
      </c>
      <c r="P35" s="80"/>
      <c r="S35" s="80"/>
      <c r="T35" s="80"/>
      <c r="U35" s="80"/>
      <c r="V35" s="80"/>
      <c r="W35" s="80"/>
      <c r="X35" s="80"/>
    </row>
    <row r="36" spans="1:24" s="70" customFormat="1" ht="186.75" customHeight="1" x14ac:dyDescent="0.2">
      <c r="A36" s="99" t="s">
        <v>59</v>
      </c>
      <c r="B36" s="95" t="s">
        <v>181</v>
      </c>
      <c r="C36" s="89" t="s">
        <v>141</v>
      </c>
      <c r="D36" s="100" t="s">
        <v>194</v>
      </c>
      <c r="E36" s="100" t="s">
        <v>185</v>
      </c>
      <c r="F36" s="89" t="s">
        <v>80</v>
      </c>
      <c r="G36" s="89">
        <v>1</v>
      </c>
      <c r="H36" s="99" t="s">
        <v>149</v>
      </c>
      <c r="I36" s="105">
        <v>0</v>
      </c>
      <c r="J36" s="105">
        <v>0</v>
      </c>
      <c r="K36" s="102">
        <v>2165</v>
      </c>
      <c r="L36" s="102">
        <v>0</v>
      </c>
      <c r="M36" s="102">
        <v>0</v>
      </c>
      <c r="P36" s="72"/>
      <c r="S36" s="86"/>
      <c r="T36" s="86"/>
      <c r="U36" s="86"/>
      <c r="V36" s="86"/>
      <c r="W36" s="86"/>
      <c r="X36" s="86"/>
    </row>
    <row r="37" spans="1:24" s="70" customFormat="1" ht="63.75" customHeight="1" x14ac:dyDescent="0.2">
      <c r="A37" s="99" t="s">
        <v>59</v>
      </c>
      <c r="B37" s="95" t="s">
        <v>181</v>
      </c>
      <c r="C37" s="89" t="s">
        <v>141</v>
      </c>
      <c r="D37" s="100" t="s">
        <v>179</v>
      </c>
      <c r="E37" s="100" t="s">
        <v>124</v>
      </c>
      <c r="F37" s="89" t="s">
        <v>80</v>
      </c>
      <c r="G37" s="89">
        <v>0</v>
      </c>
      <c r="H37" s="99" t="s">
        <v>157</v>
      </c>
      <c r="I37" s="105">
        <v>1</v>
      </c>
      <c r="J37" s="105">
        <v>0</v>
      </c>
      <c r="K37" s="102">
        <v>0</v>
      </c>
      <c r="L37" s="102">
        <v>600</v>
      </c>
      <c r="M37" s="102">
        <v>0</v>
      </c>
      <c r="P37" s="72"/>
      <c r="S37" s="86"/>
      <c r="T37" s="86"/>
      <c r="U37" s="86"/>
      <c r="V37" s="86"/>
      <c r="W37" s="86"/>
      <c r="X37" s="86"/>
    </row>
    <row r="38" spans="1:24" s="70" customFormat="1" ht="82.5" customHeight="1" x14ac:dyDescent="0.2">
      <c r="A38" s="99" t="s">
        <v>59</v>
      </c>
      <c r="B38" s="95" t="s">
        <v>181</v>
      </c>
      <c r="C38" s="89" t="s">
        <v>141</v>
      </c>
      <c r="D38" s="100" t="s">
        <v>184</v>
      </c>
      <c r="E38" s="100" t="s">
        <v>124</v>
      </c>
      <c r="F38" s="89" t="s">
        <v>80</v>
      </c>
      <c r="G38" s="89">
        <v>0</v>
      </c>
      <c r="H38" s="99" t="s">
        <v>159</v>
      </c>
      <c r="I38" s="105">
        <v>1</v>
      </c>
      <c r="J38" s="105">
        <v>0</v>
      </c>
      <c r="K38" s="102">
        <v>0</v>
      </c>
      <c r="L38" s="102">
        <v>200</v>
      </c>
      <c r="M38" s="102">
        <v>0</v>
      </c>
      <c r="P38" s="72"/>
      <c r="S38" s="86"/>
      <c r="T38" s="86"/>
      <c r="U38" s="86"/>
      <c r="V38" s="86"/>
      <c r="W38" s="86"/>
      <c r="X38" s="86"/>
    </row>
    <row r="39" spans="1:24" s="70" customFormat="1" ht="133.5" customHeight="1" x14ac:dyDescent="0.2">
      <c r="A39" s="91" t="s">
        <v>89</v>
      </c>
      <c r="B39" s="92" t="s">
        <v>97</v>
      </c>
      <c r="C39" s="92" t="s">
        <v>97</v>
      </c>
      <c r="D39" s="96" t="s">
        <v>88</v>
      </c>
      <c r="E39" s="103" t="s">
        <v>139</v>
      </c>
      <c r="F39" s="92" t="s">
        <v>80</v>
      </c>
      <c r="G39" s="92">
        <f>G40</f>
        <v>2220</v>
      </c>
      <c r="H39" s="104" t="str">
        <f>H40</f>
        <v>декабрь
 2022</v>
      </c>
      <c r="I39" s="97" t="str">
        <f>I40</f>
        <v>2100</v>
      </c>
      <c r="J39" s="97" t="str">
        <f>J40</f>
        <v>2100</v>
      </c>
      <c r="K39" s="94">
        <f t="shared" ref="K39:M39" si="5">K40</f>
        <v>2689.7</v>
      </c>
      <c r="L39" s="94">
        <f t="shared" si="5"/>
        <v>1255.7</v>
      </c>
      <c r="M39" s="94">
        <f t="shared" si="5"/>
        <v>1255.7</v>
      </c>
      <c r="P39" s="72"/>
      <c r="S39" s="86"/>
      <c r="T39" s="86"/>
      <c r="U39" s="86"/>
      <c r="V39" s="86"/>
      <c r="W39" s="86"/>
      <c r="X39" s="86"/>
    </row>
    <row r="40" spans="1:24" s="78" customFormat="1" ht="133.5" customHeight="1" x14ac:dyDescent="0.2">
      <c r="A40" s="91" t="s">
        <v>89</v>
      </c>
      <c r="B40" s="89">
        <v>53160</v>
      </c>
      <c r="C40" s="92" t="s">
        <v>97</v>
      </c>
      <c r="D40" s="96" t="s">
        <v>88</v>
      </c>
      <c r="E40" s="103" t="s">
        <v>139</v>
      </c>
      <c r="F40" s="92" t="s">
        <v>80</v>
      </c>
      <c r="G40" s="92">
        <f>SUM(G41:G42)</f>
        <v>2220</v>
      </c>
      <c r="H40" s="91" t="s">
        <v>148</v>
      </c>
      <c r="I40" s="97" t="s">
        <v>162</v>
      </c>
      <c r="J40" s="97" t="s">
        <v>162</v>
      </c>
      <c r="K40" s="94">
        <f t="shared" ref="K40:L40" si="6">SUM(K41:K42)</f>
        <v>2689.7</v>
      </c>
      <c r="L40" s="94">
        <f t="shared" si="6"/>
        <v>1255.7</v>
      </c>
      <c r="M40" s="94">
        <f t="shared" ref="M40" si="7">SUM(M41:M42)</f>
        <v>1255.7</v>
      </c>
      <c r="P40" s="80"/>
      <c r="S40" s="80"/>
      <c r="T40" s="80"/>
      <c r="U40" s="80"/>
      <c r="V40" s="80"/>
      <c r="W40" s="80"/>
      <c r="X40" s="80"/>
    </row>
    <row r="41" spans="1:24" s="70" customFormat="1" ht="70.5" customHeight="1" x14ac:dyDescent="0.2">
      <c r="A41" s="99" t="s">
        <v>89</v>
      </c>
      <c r="B41" s="89">
        <v>53160</v>
      </c>
      <c r="C41" s="89" t="s">
        <v>106</v>
      </c>
      <c r="D41" s="100" t="s">
        <v>103</v>
      </c>
      <c r="E41" s="100" t="s">
        <v>127</v>
      </c>
      <c r="F41" s="89" t="s">
        <v>80</v>
      </c>
      <c r="G41" s="89">
        <v>220</v>
      </c>
      <c r="H41" s="99" t="s">
        <v>149</v>
      </c>
      <c r="I41" s="105" t="s">
        <v>161</v>
      </c>
      <c r="J41" s="105" t="s">
        <v>161</v>
      </c>
      <c r="K41" s="102">
        <v>2089.6999999999998</v>
      </c>
      <c r="L41" s="102">
        <v>655.7</v>
      </c>
      <c r="M41" s="102">
        <v>655.7</v>
      </c>
      <c r="N41" s="87"/>
      <c r="P41" s="72"/>
      <c r="S41" s="86"/>
      <c r="T41" s="86"/>
      <c r="U41" s="86"/>
      <c r="V41" s="86"/>
      <c r="W41" s="86"/>
      <c r="X41" s="86"/>
    </row>
    <row r="42" spans="1:24" s="70" customFormat="1" ht="106.5" customHeight="1" x14ac:dyDescent="0.2">
      <c r="A42" s="99" t="s">
        <v>89</v>
      </c>
      <c r="B42" s="89">
        <v>53160</v>
      </c>
      <c r="C42" s="89" t="s">
        <v>106</v>
      </c>
      <c r="D42" s="100" t="s">
        <v>88</v>
      </c>
      <c r="E42" s="100" t="s">
        <v>128</v>
      </c>
      <c r="F42" s="89" t="s">
        <v>80</v>
      </c>
      <c r="G42" s="89">
        <v>2000</v>
      </c>
      <c r="H42" s="99" t="s">
        <v>149</v>
      </c>
      <c r="I42" s="105" t="s">
        <v>160</v>
      </c>
      <c r="J42" s="105" t="s">
        <v>160</v>
      </c>
      <c r="K42" s="102">
        <v>600</v>
      </c>
      <c r="L42" s="102">
        <v>600</v>
      </c>
      <c r="M42" s="102">
        <v>600</v>
      </c>
      <c r="N42" s="87"/>
      <c r="P42" s="72"/>
      <c r="S42" s="86"/>
      <c r="T42" s="86"/>
      <c r="U42" s="86"/>
      <c r="V42" s="86"/>
      <c r="W42" s="86"/>
      <c r="X42" s="86"/>
    </row>
    <row r="43" spans="1:24" ht="42" customHeight="1" x14ac:dyDescent="0.25">
      <c r="C43" s="111" t="s">
        <v>164</v>
      </c>
      <c r="D43" s="111"/>
      <c r="E43" s="111"/>
      <c r="F43" s="111"/>
      <c r="G43" s="111"/>
      <c r="H43" s="111"/>
    </row>
    <row r="44" spans="1:24" ht="75" customHeight="1" x14ac:dyDescent="0.25">
      <c r="C44" s="110" t="s">
        <v>186</v>
      </c>
      <c r="D44" s="110"/>
      <c r="E44" s="110"/>
      <c r="F44" s="110"/>
      <c r="G44" s="110"/>
      <c r="H44" s="110"/>
    </row>
  </sheetData>
  <autoFilter ref="A10:N42"/>
  <mergeCells count="20">
    <mergeCell ref="C44:H44"/>
    <mergeCell ref="C43:H43"/>
    <mergeCell ref="J1:M1"/>
    <mergeCell ref="L7:L9"/>
    <mergeCell ref="C6:C9"/>
    <mergeCell ref="D6:D9"/>
    <mergeCell ref="A3:K3"/>
    <mergeCell ref="G8:H8"/>
    <mergeCell ref="E7:E9"/>
    <mergeCell ref="F7:F9"/>
    <mergeCell ref="G7:J7"/>
    <mergeCell ref="I8:I9"/>
    <mergeCell ref="J8:J9"/>
    <mergeCell ref="K7:K9"/>
    <mergeCell ref="K6:M6"/>
    <mergeCell ref="M7:M9"/>
    <mergeCell ref="A4:M4"/>
    <mergeCell ref="A6:A9"/>
    <mergeCell ref="B6:B9"/>
    <mergeCell ref="J2:M2"/>
  </mergeCells>
  <printOptions horizontalCentered="1"/>
  <pageMargins left="0.25" right="0.25" top="0.75" bottom="0.75" header="0.3" footer="0.3"/>
  <pageSetup paperSize="9" scale="55" orientation="landscape" r:id="rId1"/>
  <headerFooter differentFirst="1">
    <oddHeader>&amp;R&amp;P</oddHeader>
  </headerFooter>
  <rowBreaks count="4" manualBreakCount="4">
    <brk id="16" max="12" man="1"/>
    <brk id="22" max="12" man="1"/>
    <brk id="31" max="12" man="1"/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12" t="s">
        <v>48</v>
      </c>
      <c r="B1" s="112" t="s">
        <v>4</v>
      </c>
      <c r="C1" s="112" t="s">
        <v>49</v>
      </c>
      <c r="D1" s="112" t="s">
        <v>50</v>
      </c>
      <c r="E1" s="112"/>
      <c r="F1" s="112" t="s">
        <v>53</v>
      </c>
      <c r="G1" s="112" t="s">
        <v>17</v>
      </c>
      <c r="H1" s="112"/>
      <c r="I1" s="112"/>
      <c r="J1" s="112"/>
      <c r="K1" s="112" t="s">
        <v>12</v>
      </c>
      <c r="L1" s="112"/>
      <c r="M1" s="112"/>
      <c r="N1" s="112"/>
      <c r="O1" s="112"/>
    </row>
    <row r="2" spans="1:15" ht="51" x14ac:dyDescent="0.2">
      <c r="A2" s="112"/>
      <c r="B2" s="112"/>
      <c r="C2" s="112"/>
      <c r="D2" s="10" t="s">
        <v>51</v>
      </c>
      <c r="E2" s="10" t="s">
        <v>52</v>
      </c>
      <c r="F2" s="112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13" t="s">
        <v>55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12" t="s">
        <v>3</v>
      </c>
      <c r="B5" s="112" t="s">
        <v>4</v>
      </c>
      <c r="C5" s="112" t="s">
        <v>10</v>
      </c>
      <c r="D5" s="112" t="s">
        <v>6</v>
      </c>
      <c r="E5" s="112" t="s">
        <v>17</v>
      </c>
      <c r="F5" s="112"/>
      <c r="G5" s="112"/>
      <c r="H5" s="112"/>
      <c r="I5" s="112"/>
      <c r="J5" s="112"/>
      <c r="K5" s="112" t="s">
        <v>37</v>
      </c>
      <c r="L5" s="112"/>
      <c r="M5" s="112"/>
      <c r="N5" s="112"/>
      <c r="O5" s="112"/>
      <c r="P5" s="114" t="s">
        <v>45</v>
      </c>
    </row>
    <row r="6" spans="1:17" ht="76.5" x14ac:dyDescent="0.2">
      <c r="A6" s="112"/>
      <c r="B6" s="112"/>
      <c r="C6" s="112"/>
      <c r="D6" s="112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15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План с правками ОЛ</vt:lpstr>
      <vt:lpstr>План </vt:lpstr>
      <vt:lpstr>Приложение 5</vt:lpstr>
      <vt:lpstr>пример</vt:lpstr>
      <vt:lpstr>квартальный отчет Вариант 1</vt:lpstr>
      <vt:lpstr>'План '!Область_печати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2022-05-30T09:23:52Z</cp:lastPrinted>
  <dcterms:created xsi:type="dcterms:W3CDTF">2020-09-17T13:48:54Z</dcterms:created>
  <dcterms:modified xsi:type="dcterms:W3CDTF">2022-05-30T09:25:05Z</dcterms:modified>
</cp:coreProperties>
</file>